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<sst xmlns="http://schemas.openxmlformats.org/spreadsheetml/2006/main" count="47" uniqueCount="32">
  <si>
    <t xml:space="preserve">R.br.</t>
  </si>
  <si>
    <t xml:space="preserve">Inv.</t>
  </si>
  <si>
    <t xml:space="preserve">God.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</si>
  <si>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</si>
  <si>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</si>
  <si>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</si>
  <si>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</si>
  <si>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</si>
  <si>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</si>
  <si>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</si>
  <si>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težine</t>
  </si>
  <si>
    <t xml:space="preserve">god.</t>
  </si>
  <si>
    <t xml:space="preserve">kom.</t>
  </si>
  <si>
    <t xml:space="preserve">tona</t>
  </si>
  <si>
    <t xml:space="preserve">F740</t>
  </si>
  <si>
    <t xml:space="preserve">AUTOMATSKA BRUSILICA, za glodala, pr. Walter AMS1000</t>
  </si>
  <si>
    <t xml:space="preserve">F760</t>
  </si>
  <si>
    <t xml:space="preserve">TOKARSKI STROJ, tip. 800 Ebn, pr. Heyligenstaed&amp;Co</t>
  </si>
  <si>
    <t xml:space="preserve">VERTIKALNA DUBILICA, tip. S 500, pr. Ravensburg</t>
  </si>
  <si>
    <t xml:space="preserve">ODVALNA GLODALICA za zupčanike</t>
  </si>
  <si>
    <t xml:space="preserve">PORTALNA GLODALICA, tip. PF-H 150/1E, pr. W.Siegen</t>
  </si>
  <si>
    <t xml:space="preserve">HORIZONT. BUŠILICA, tip. BFP 160/1, pr. Union</t>
  </si>
  <si>
    <t xml:space="preserve">HORIZONT. BUŠILICA, tip. BFT 125/5, pr. Union</t>
  </si>
  <si>
    <t xml:space="preserve">HORIZONT. TOKARILICA, WSDB 1600/20x5.000-1, W.S.</t>
  </si>
  <si>
    <t xml:space="preserve">PORTALNA GLODALICA, tip. FP-26, pr. TOS</t>
  </si>
  <si>
    <t xml:space="preserve">DINAMOMETAR, hidraulični, tip. LS-245, pr. Froude</t>
  </si>
  <si>
    <t xml:space="preserve">CNC-TOKARILICA, tip. NDM 40–250, pr. Georg Fischer</t>
  </si>
  <si>
    <t xml:space="preserve">BRUSILICA za ravno brušenje, tip. SFS 630/2.1, pr. WEB</t>
  </si>
  <si>
    <t xml:space="preserve">STROJ za honovanje, tip. VS 10-100F, pr. Nagel</t>
  </si>
  <si>
    <t xml:space="preserve">OBRADNI CENTAR, tip. Sirius HM4, pr. Oerlikon</t>
  </si>
  <si>
    <t xml:space="preserve">OBRADNI CENTAR, tip. Argus KD3, pr. Oerlikon</t>
  </si>
  <si>
    <t xml:space="preserve">PORTALNA GLODALICA tip FP20 pr.TOS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</si>
</sst>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#,###.00;[RED]\-#,###.00"/>
    <numFmt numFmtId="168" formatCode="#,##0.00"/>
    <numFmt numFmtId="169" formatCode="#,###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Nova"/>
      <family val="2"/>
      <charset val="238"/>
    </font>
    <font>
      <sz val="10"/>
      <color rgb="FF000000"/>
      <name val="Arial Nova"/>
      <family val="2"/>
      <charset val="238"/>
    </font>
    <font>
      <b val="true"/>
      <sz val="10"/>
      <name val="Arial Nova"/>
      <family val="2"/>
      <charset val="238"/>
    </font>
    <font>
      <b val="true"/>
      <sz val="10"/>
      <color rgb="FF000000"/>
      <name val="Arial Nova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3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4" activeCellId="0" sqref="I24"/>
    </sheetView>
  </sheetViews>
  <sheetFormatPr defaultRowHeight="13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56"/>
    <col collapsed="false" customWidth="true" hidden="false" outlineLevel="0" max="3" min="3" style="1" width="7.44"/>
    <col collapsed="false" customWidth="true" hidden="false" outlineLevel="0" max="4" min="4" style="1" width="51.11"/>
    <col collapsed="false" customWidth="true" hidden="false" outlineLevel="0" max="5" min="5" style="1" width="5.22"/>
    <col collapsed="false" customWidth="true" hidden="false" outlineLevel="0" max="6" min="6" style="1" width="4.66"/>
    <col collapsed="false" customWidth="true" hidden="false" outlineLevel="0" max="7" min="7" style="1" width="10.77"/>
    <col collapsed="false" customWidth="true" hidden="false" outlineLevel="0" max="8" min="8" style="1" width="13.33"/>
    <col collapsed="false" customWidth="true" hidden="false" outlineLevel="0" max="1021" min="9" style="1" width="9.13"/>
    <col collapsed="false" customWidth="false" hidden="false" outlineLevel="0" max="1025" min="1022" style="0" width="11.52"/>
  </cols>
  <sheetData>
    <row r="1" customFormat="false" ht="3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s="8" customFormat="true" ht="12" hidden="false" customHeight="true" outlineLevel="0" collapsed="false">
      <c r="A2" s="3" t="s">
        <v>0</v>
      </c>
      <c r="B2" s="4"/>
      <c r="C2" s="5" t="s">
        <v>1</v>
      </c>
      <c r="D2" s="6"/>
      <c r="E2" s="7" t="s">
        <v>2</v>
      </c>
      <c r="F2" s="5" t="s">
        <v>3</v>
      </c>
      <c r="G2" s="5" t="s">
        <v>4</v>
      </c>
      <c r="H2" s="4" t="s">
        <v>4</v>
      </c>
      <c r="AMH2" s="0"/>
      <c r="AMI2" s="0"/>
      <c r="AMJ2" s="0"/>
    </row>
    <row r="3" s="8" customFormat="true" ht="12" hidden="false" customHeight="true" outlineLevel="0" collapsed="false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/>
      <c r="G3" s="11" t="s">
        <v>10</v>
      </c>
      <c r="H3" s="10"/>
      <c r="AMH3" s="0"/>
      <c r="AMI3" s="0"/>
      <c r="AMJ3" s="0"/>
    </row>
    <row r="4" s="8" customFormat="true" ht="12" hidden="false" customHeight="true" outlineLevel="0" collapsed="false">
      <c r="A4" s="15"/>
      <c r="B4" s="16"/>
      <c r="C4" s="17"/>
      <c r="D4" s="15"/>
      <c r="E4" s="15" t="s">
        <v>11</v>
      </c>
      <c r="F4" s="18" t="s">
        <v>12</v>
      </c>
      <c r="G4" s="19" t="s">
        <v>13</v>
      </c>
      <c r="H4" s="20"/>
      <c r="AMH4" s="0"/>
      <c r="AMI4" s="0"/>
      <c r="AMJ4" s="0"/>
    </row>
    <row r="5" s="8" customFormat="true" ht="3" hidden="false" customHeight="true" outlineLevel="0" collapsed="false">
      <c r="A5" s="7"/>
      <c r="B5" s="21"/>
      <c r="C5" s="21"/>
      <c r="D5" s="22"/>
      <c r="E5" s="23"/>
      <c r="F5" s="24"/>
      <c r="G5" s="25"/>
      <c r="H5" s="14"/>
      <c r="AMH5" s="0"/>
      <c r="AMI5" s="0"/>
      <c r="AMJ5" s="0"/>
    </row>
    <row r="6" s="34" customFormat="true" ht="13.8" hidden="false" customHeight="false" outlineLevel="0" collapsed="false">
      <c r="A6" s="26" t="n">
        <v>313</v>
      </c>
      <c r="B6" s="26" t="s">
        <v>14</v>
      </c>
      <c r="C6" s="27" t="str">
        <f aca="false">"0855731"</f>
        <v>0855731</v>
      </c>
      <c r="D6" s="28" t="s">
        <v>15</v>
      </c>
      <c r="E6" s="27" t="n">
        <v>1963</v>
      </c>
      <c r="F6" s="29" t="n">
        <v>1</v>
      </c>
      <c r="G6" s="30" t="n">
        <v>5.1</v>
      </c>
      <c r="H6" s="31" t="n">
        <v>10200</v>
      </c>
      <c r="I6" s="32"/>
      <c r="J6" s="33"/>
      <c r="K6" s="33"/>
      <c r="AMH6" s="0"/>
      <c r="AMI6" s="0"/>
      <c r="AMJ6" s="0"/>
    </row>
    <row r="7" s="34" customFormat="true" ht="13.8" hidden="false" customHeight="false" outlineLevel="0" collapsed="false">
      <c r="A7" s="26" t="n">
        <v>627</v>
      </c>
      <c r="B7" s="26" t="s">
        <v>16</v>
      </c>
      <c r="C7" s="27" t="str">
        <f aca="false">"0855901"</f>
        <v>0855901</v>
      </c>
      <c r="D7" s="28" t="s">
        <v>17</v>
      </c>
      <c r="E7" s="27" t="n">
        <v>1967</v>
      </c>
      <c r="F7" s="29" t="n">
        <v>1</v>
      </c>
      <c r="G7" s="30" t="n">
        <v>28</v>
      </c>
      <c r="H7" s="35" t="n">
        <v>75000</v>
      </c>
      <c r="I7" s="36"/>
      <c r="AMH7" s="0"/>
      <c r="AMI7" s="0"/>
      <c r="AMJ7" s="0"/>
    </row>
    <row r="8" s="34" customFormat="true" ht="13.8" hidden="false" customHeight="false" outlineLevel="0" collapsed="false">
      <c r="A8" s="26" t="n">
        <v>637</v>
      </c>
      <c r="B8" s="26" t="s">
        <v>16</v>
      </c>
      <c r="C8" s="27" t="str">
        <f aca="false">"0856070"</f>
        <v>0856070</v>
      </c>
      <c r="D8" s="28" t="s">
        <v>18</v>
      </c>
      <c r="E8" s="27" t="n">
        <v>1970</v>
      </c>
      <c r="F8" s="29" t="n">
        <v>1</v>
      </c>
      <c r="G8" s="30" t="n">
        <v>8.6</v>
      </c>
      <c r="H8" s="35" t="n">
        <v>17200</v>
      </c>
      <c r="I8" s="36"/>
      <c r="AMH8" s="0"/>
      <c r="AMI8" s="0"/>
      <c r="AMJ8" s="0"/>
    </row>
    <row r="9" s="34" customFormat="true" ht="13.8" hidden="false" customHeight="false" outlineLevel="0" collapsed="false">
      <c r="A9" s="26" t="n">
        <v>642</v>
      </c>
      <c r="B9" s="26" t="s">
        <v>16</v>
      </c>
      <c r="C9" s="27" t="str">
        <f aca="false">"0856169"</f>
        <v>0856169</v>
      </c>
      <c r="D9" s="28" t="s">
        <v>19</v>
      </c>
      <c r="E9" s="27" t="n">
        <v>1949</v>
      </c>
      <c r="F9" s="29" t="n">
        <v>1</v>
      </c>
      <c r="G9" s="30" t="n">
        <v>4.8</v>
      </c>
      <c r="H9" s="35" t="n">
        <v>9600</v>
      </c>
      <c r="I9" s="36"/>
      <c r="AMH9" s="0"/>
      <c r="AMI9" s="0"/>
      <c r="AMJ9" s="0"/>
    </row>
    <row r="10" s="34" customFormat="true" ht="13.8" hidden="false" customHeight="false" outlineLevel="0" collapsed="false">
      <c r="A10" s="26" t="n">
        <v>643</v>
      </c>
      <c r="B10" s="26" t="s">
        <v>16</v>
      </c>
      <c r="C10" s="27" t="str">
        <f aca="false">"0856177"</f>
        <v>0856177</v>
      </c>
      <c r="D10" s="28" t="s">
        <v>20</v>
      </c>
      <c r="E10" s="27" t="n">
        <v>1977</v>
      </c>
      <c r="F10" s="29" t="n">
        <v>1</v>
      </c>
      <c r="G10" s="30" t="n">
        <v>450</v>
      </c>
      <c r="H10" s="35" t="n">
        <v>900000</v>
      </c>
      <c r="I10" s="36"/>
      <c r="AMH10" s="0"/>
      <c r="AMI10" s="0"/>
      <c r="AMJ10" s="0"/>
    </row>
    <row r="11" s="34" customFormat="true" ht="13.8" hidden="false" customHeight="false" outlineLevel="0" collapsed="false">
      <c r="A11" s="26" t="n">
        <v>652</v>
      </c>
      <c r="B11" s="26" t="s">
        <v>16</v>
      </c>
      <c r="C11" s="27" t="str">
        <f aca="false">"0856355"</f>
        <v>0856355</v>
      </c>
      <c r="D11" s="28" t="s">
        <v>21</v>
      </c>
      <c r="E11" s="27" t="n">
        <v>1971</v>
      </c>
      <c r="F11" s="29" t="n">
        <v>1</v>
      </c>
      <c r="G11" s="30" t="n">
        <v>45</v>
      </c>
      <c r="H11" s="35" t="n">
        <v>90000</v>
      </c>
      <c r="I11" s="36"/>
      <c r="AMH11" s="0"/>
      <c r="AMI11" s="0"/>
      <c r="AMJ11" s="0"/>
    </row>
    <row r="12" s="34" customFormat="true" ht="13.8" hidden="false" customHeight="false" outlineLevel="0" collapsed="false">
      <c r="A12" s="26" t="n">
        <v>653</v>
      </c>
      <c r="B12" s="26" t="s">
        <v>16</v>
      </c>
      <c r="C12" s="27" t="str">
        <f aca="false">"0856363"</f>
        <v>0856363</v>
      </c>
      <c r="D12" s="28" t="s">
        <v>22</v>
      </c>
      <c r="E12" s="27" t="n">
        <v>1971</v>
      </c>
      <c r="F12" s="29" t="n">
        <v>1</v>
      </c>
      <c r="G12" s="30" t="n">
        <v>30</v>
      </c>
      <c r="H12" s="35" t="n">
        <v>75000</v>
      </c>
      <c r="I12" s="36"/>
      <c r="AMH12" s="0"/>
      <c r="AMI12" s="0"/>
      <c r="AMJ12" s="0"/>
    </row>
    <row r="13" s="34" customFormat="true" ht="13.8" hidden="false" customHeight="false" outlineLevel="0" collapsed="false">
      <c r="A13" s="26" t="n">
        <v>660</v>
      </c>
      <c r="B13" s="26" t="s">
        <v>16</v>
      </c>
      <c r="C13" s="27" t="str">
        <f aca="false">"0856444"</f>
        <v>0856444</v>
      </c>
      <c r="D13" s="28" t="s">
        <v>23</v>
      </c>
      <c r="E13" s="27" t="n">
        <v>1972</v>
      </c>
      <c r="F13" s="29" t="n">
        <v>1</v>
      </c>
      <c r="G13" s="30" t="n">
        <v>105</v>
      </c>
      <c r="H13" s="35" t="n">
        <v>210000</v>
      </c>
      <c r="I13" s="36"/>
      <c r="AMH13" s="0"/>
      <c r="AMI13" s="0"/>
      <c r="AMJ13" s="0"/>
    </row>
    <row r="14" s="34" customFormat="true" ht="13.8" hidden="false" customHeight="false" outlineLevel="0" collapsed="false">
      <c r="A14" s="26" t="n">
        <v>662</v>
      </c>
      <c r="B14" s="26" t="s">
        <v>16</v>
      </c>
      <c r="C14" s="27" t="str">
        <f aca="false">"0856479"</f>
        <v>0856479</v>
      </c>
      <c r="D14" s="28" t="s">
        <v>24</v>
      </c>
      <c r="E14" s="27" t="n">
        <v>1972</v>
      </c>
      <c r="F14" s="29" t="n">
        <v>1</v>
      </c>
      <c r="G14" s="30" t="n">
        <v>65.4</v>
      </c>
      <c r="H14" s="35" t="n">
        <v>130800</v>
      </c>
      <c r="I14" s="36"/>
      <c r="AMH14" s="0"/>
      <c r="AMI14" s="0"/>
      <c r="AMJ14" s="0"/>
    </row>
    <row r="15" s="34" customFormat="true" ht="13.8" hidden="false" customHeight="false" outlineLevel="0" collapsed="false">
      <c r="A15" s="37" t="n">
        <v>675</v>
      </c>
      <c r="B15" s="37" t="s">
        <v>16</v>
      </c>
      <c r="C15" s="27" t="str">
        <f aca="false">"0856894"</f>
        <v>0856894</v>
      </c>
      <c r="D15" s="28" t="s">
        <v>25</v>
      </c>
      <c r="E15" s="27" t="n">
        <v>1983</v>
      </c>
      <c r="F15" s="29" t="n">
        <v>1</v>
      </c>
      <c r="G15" s="30" t="n">
        <v>165</v>
      </c>
      <c r="H15" s="35" t="n">
        <v>330000</v>
      </c>
      <c r="I15" s="32"/>
      <c r="AMH15" s="0"/>
      <c r="AMI15" s="0"/>
      <c r="AMJ15" s="0"/>
    </row>
    <row r="16" s="34" customFormat="true" ht="13.8" hidden="false" customHeight="false" outlineLevel="0" collapsed="false">
      <c r="A16" s="26" t="n">
        <v>698</v>
      </c>
      <c r="B16" s="26" t="s">
        <v>16</v>
      </c>
      <c r="C16" s="27" t="str">
        <f aca="false">"0857530"</f>
        <v>0857530</v>
      </c>
      <c r="D16" s="28" t="s">
        <v>26</v>
      </c>
      <c r="E16" s="27" t="n">
        <v>1986</v>
      </c>
      <c r="F16" s="29" t="n">
        <v>1</v>
      </c>
      <c r="G16" s="30" t="n">
        <v>19</v>
      </c>
      <c r="H16" s="35" t="n">
        <v>75000</v>
      </c>
      <c r="I16" s="36"/>
      <c r="AMH16" s="0"/>
      <c r="AMI16" s="0"/>
      <c r="AMJ16" s="0"/>
    </row>
    <row r="17" s="34" customFormat="true" ht="13.8" hidden="false" customHeight="false" outlineLevel="0" collapsed="false">
      <c r="A17" s="26" t="n">
        <v>704</v>
      </c>
      <c r="B17" s="26" t="s">
        <v>16</v>
      </c>
      <c r="C17" s="27" t="str">
        <f aca="false">"0857696"</f>
        <v>0857696</v>
      </c>
      <c r="D17" s="28" t="s">
        <v>27</v>
      </c>
      <c r="E17" s="27" t="n">
        <v>1990</v>
      </c>
      <c r="F17" s="29" t="n">
        <v>1</v>
      </c>
      <c r="G17" s="30" t="n">
        <v>14</v>
      </c>
      <c r="H17" s="35" t="n">
        <v>28000</v>
      </c>
      <c r="I17" s="36"/>
      <c r="AMH17" s="0"/>
      <c r="AMI17" s="0"/>
      <c r="AMJ17" s="0"/>
    </row>
    <row r="18" s="34" customFormat="true" ht="13.8" hidden="false" customHeight="false" outlineLevel="0" collapsed="false">
      <c r="A18" s="26" t="n">
        <v>710</v>
      </c>
      <c r="B18" s="26" t="s">
        <v>16</v>
      </c>
      <c r="C18" s="27" t="str">
        <f aca="false">"0857726"</f>
        <v>0857726</v>
      </c>
      <c r="D18" s="28" t="s">
        <v>28</v>
      </c>
      <c r="E18" s="27" t="n">
        <v>1990</v>
      </c>
      <c r="F18" s="29" t="n">
        <v>1</v>
      </c>
      <c r="G18" s="30" t="n">
        <v>10</v>
      </c>
      <c r="H18" s="35" t="n">
        <v>20000</v>
      </c>
      <c r="I18" s="36"/>
      <c r="AMH18" s="0"/>
      <c r="AMI18" s="0"/>
      <c r="AMJ18" s="0"/>
    </row>
    <row r="19" s="34" customFormat="true" ht="13.8" hidden="false" customHeight="false" outlineLevel="0" collapsed="false">
      <c r="A19" s="38" t="n">
        <v>733</v>
      </c>
      <c r="B19" s="38" t="s">
        <v>16</v>
      </c>
      <c r="C19" s="39" t="str">
        <f aca="false">"0860425"</f>
        <v>0860425</v>
      </c>
      <c r="D19" s="40" t="s">
        <v>29</v>
      </c>
      <c r="E19" s="39" t="n">
        <v>2013</v>
      </c>
      <c r="F19" s="41" t="n">
        <v>1</v>
      </c>
      <c r="G19" s="42" t="n">
        <v>31.5</v>
      </c>
      <c r="H19" s="43" t="n">
        <v>63000</v>
      </c>
      <c r="I19" s="36"/>
      <c r="AMH19" s="0"/>
      <c r="AMI19" s="0"/>
      <c r="AMJ19" s="0"/>
    </row>
    <row r="20" s="34" customFormat="true" ht="13.8" hidden="false" customHeight="false" outlineLevel="0" collapsed="false">
      <c r="A20" s="38" t="n">
        <v>734</v>
      </c>
      <c r="B20" s="38" t="s">
        <v>16</v>
      </c>
      <c r="C20" s="39" t="str">
        <f aca="false">"0860433"</f>
        <v>0860433</v>
      </c>
      <c r="D20" s="40" t="s">
        <v>30</v>
      </c>
      <c r="E20" s="39" t="n">
        <v>2013</v>
      </c>
      <c r="F20" s="41" t="n">
        <v>1</v>
      </c>
      <c r="G20" s="42" t="n">
        <v>15</v>
      </c>
      <c r="H20" s="44" t="n">
        <v>30000</v>
      </c>
      <c r="I20" s="36"/>
      <c r="AMH20" s="0"/>
      <c r="AMI20" s="0"/>
      <c r="AMJ20" s="0"/>
    </row>
    <row r="21" s="34" customFormat="true" ht="13.8" hidden="false" customHeight="false" outlineLevel="0" collapsed="false">
      <c r="A21" s="45"/>
      <c r="B21" s="45" t="s">
        <v>16</v>
      </c>
      <c r="C21" s="46"/>
      <c r="D21" s="46" t="s">
        <v>31</v>
      </c>
      <c r="E21" s="46" t="n">
        <v>1970</v>
      </c>
      <c r="F21" s="47" t="n">
        <v>1</v>
      </c>
      <c r="G21" s="47" t="n">
        <v>60</v>
      </c>
      <c r="H21" s="48" t="n">
        <v>120000</v>
      </c>
      <c r="I21" s="36"/>
      <c r="AMH21" s="0"/>
      <c r="AMI21" s="0"/>
      <c r="AMJ21" s="0"/>
    </row>
    <row r="22" s="34" customFormat="true" ht="2.25" hidden="false" customHeight="true" outlineLevel="0" collapsed="false">
      <c r="A22" s="49"/>
      <c r="B22" s="50"/>
      <c r="C22" s="51"/>
      <c r="D22" s="52"/>
      <c r="E22" s="51"/>
      <c r="F22" s="53"/>
      <c r="G22" s="54"/>
      <c r="H22" s="54"/>
      <c r="I22" s="36"/>
      <c r="AMH22" s="0"/>
      <c r="AMI22" s="0"/>
      <c r="AMJ22" s="0"/>
    </row>
    <row r="23" s="34" customFormat="true" ht="5.25" hidden="false" customHeight="true" outlineLevel="0" collapsed="false">
      <c r="A23" s="55"/>
      <c r="B23" s="55"/>
      <c r="C23" s="56"/>
      <c r="D23" s="57"/>
      <c r="E23" s="58"/>
      <c r="F23" s="59"/>
      <c r="G23" s="60"/>
      <c r="H23" s="60"/>
      <c r="I23" s="36"/>
      <c r="AMH23" s="0"/>
      <c r="AMI23" s="0"/>
      <c r="AMJ23" s="0"/>
    </row>
    <row r="24" s="34" customFormat="true" ht="13.8" hidden="false" customHeight="false" outlineLevel="0" collapsed="false">
      <c r="A24" s="61"/>
      <c r="B24" s="61"/>
      <c r="C24" s="60"/>
      <c r="D24" s="60"/>
      <c r="E24" s="60"/>
      <c r="F24" s="59"/>
      <c r="G24" s="62"/>
      <c r="H24" s="62"/>
      <c r="I24" s="36"/>
      <c r="AMH24" s="0"/>
      <c r="AMI24" s="0"/>
      <c r="AMJ24" s="0"/>
    </row>
    <row r="25" s="34" customFormat="true" ht="13.8" hidden="false" customHeight="false" outlineLevel="0" collapsed="false">
      <c r="A25" s="63"/>
      <c r="B25" s="63"/>
      <c r="C25" s="54"/>
      <c r="D25" s="64"/>
      <c r="E25" s="64"/>
      <c r="F25" s="65"/>
      <c r="G25" s="54"/>
      <c r="H25" s="54"/>
      <c r="I25" s="36"/>
      <c r="AMH25" s="0"/>
      <c r="AMI25" s="0"/>
      <c r="AMJ25" s="0"/>
    </row>
    <row r="26" s="34" customFormat="true" ht="3" hidden="false" customHeight="true" outlineLevel="0" collapsed="false">
      <c r="A26" s="63"/>
      <c r="B26" s="66"/>
      <c r="C26" s="54"/>
      <c r="D26" s="54"/>
      <c r="E26" s="54"/>
      <c r="F26" s="54"/>
      <c r="G26" s="54"/>
      <c r="H26" s="54"/>
      <c r="I26" s="36"/>
      <c r="AMH26" s="0"/>
      <c r="AMI26" s="0"/>
      <c r="AMJ26" s="0"/>
    </row>
    <row r="27" customFormat="false" ht="13.8" hidden="false" customHeight="false" outlineLevel="0" collapsed="false">
      <c r="A27" s="67"/>
      <c r="B27" s="67"/>
      <c r="C27" s="68"/>
      <c r="D27" s="68"/>
      <c r="E27" s="68"/>
      <c r="F27" s="68"/>
      <c r="G27" s="68"/>
      <c r="H27" s="68"/>
      <c r="I27" s="69"/>
    </row>
    <row r="28" customFormat="false" ht="13.8" hidden="false" customHeight="false" outlineLevel="0" collapsed="false">
      <c r="C28" s="69"/>
      <c r="D28" s="69"/>
      <c r="E28" s="69"/>
      <c r="F28" s="69"/>
      <c r="G28" s="69"/>
      <c r="H28" s="69"/>
      <c r="I28" s="69"/>
    </row>
    <row r="29" customFormat="false" ht="13.8" hidden="false" customHeight="false" outlineLevel="0" collapsed="false">
      <c r="C29" s="69"/>
      <c r="D29" s="69"/>
      <c r="E29" s="69"/>
      <c r="F29" s="69"/>
      <c r="G29" s="69"/>
      <c r="H29" s="69"/>
      <c r="I29" s="69"/>
    </row>
    <row r="30" customFormat="false" ht="13.8" hidden="false" customHeight="false" outlineLevel="0" collapsed="false">
      <c r="C30" s="69"/>
      <c r="D30" s="69"/>
      <c r="E30" s="69"/>
      <c r="F30" s="69"/>
      <c r="G30" s="69"/>
      <c r="H30" s="69"/>
      <c r="I30" s="69"/>
    </row>
    <row r="31" customFormat="false" ht="13.8" hidden="false" customHeight="false" outlineLevel="0" collapsed="false">
      <c r="C31" s="69"/>
      <c r="D31" s="69"/>
      <c r="E31" s="69"/>
      <c r="F31" s="69"/>
      <c r="G31" s="69"/>
      <c r="H31" s="69"/>
      <c r="I31" s="69"/>
    </row>
    <row r="32" customFormat="false" ht="13.8" hidden="false" customHeight="false" outlineLevel="0" collapsed="false">
      <c r="C32" s="69"/>
      <c r="D32" s="69"/>
      <c r="E32" s="69"/>
      <c r="F32" s="69"/>
      <c r="G32" s="69"/>
      <c r="H32" s="69"/>
      <c r="I32" s="69"/>
    </row>
    <row r="33" customFormat="false" ht="13.8" hidden="false" customHeight="false" outlineLevel="0" collapsed="false">
      <c r="C33" s="69"/>
      <c r="D33" s="69"/>
      <c r="E33" s="69"/>
      <c r="F33" s="69"/>
      <c r="G33" s="69"/>
      <c r="H33" s="69"/>
      <c r="I33" s="69"/>
    </row>
    <row r="34" customFormat="false" ht="13.8" hidden="false" customHeight="false" outlineLevel="0" collapsed="false">
      <c r="C34" s="69"/>
      <c r="D34" s="69"/>
      <c r="E34" s="69"/>
      <c r="F34" s="69"/>
      <c r="G34" s="69"/>
      <c r="H34" s="69"/>
      <c r="I34" s="69"/>
    </row>
    <row r="35" customFormat="false" ht="13.8" hidden="false" customHeight="false" outlineLevel="0" collapsed="false">
      <c r="C35" s="69"/>
      <c r="D35" s="69"/>
      <c r="E35" s="69"/>
      <c r="F35" s="69"/>
      <c r="G35" s="69"/>
      <c r="H35" s="69"/>
      <c r="I35" s="69"/>
    </row>
    <row r="36" customFormat="false" ht="13.8" hidden="false" customHeight="false" outlineLevel="0" collapsed="false">
      <c r="C36" s="69"/>
      <c r="D36" s="69"/>
      <c r="E36" s="69"/>
      <c r="F36" s="69"/>
      <c r="G36" s="69"/>
      <c r="H36" s="69"/>
      <c r="I36" s="69"/>
    </row>
    <row r="37" customFormat="false" ht="13.8" hidden="false" customHeight="false" outlineLevel="0" collapsed="false">
      <c r="C37" s="69"/>
      <c r="D37" s="69"/>
      <c r="E37" s="69"/>
      <c r="F37" s="69"/>
      <c r="G37" s="69"/>
      <c r="H37" s="69"/>
      <c r="I37" s="69"/>
    </row>
    <row r="38" customFormat="false" ht="13.8" hidden="false" customHeight="false" outlineLevel="0" collapsed="false">
      <c r="C38" s="69"/>
      <c r="D38" s="69"/>
      <c r="E38" s="69"/>
      <c r="F38" s="69"/>
      <c r="G38" s="69"/>
      <c r="H38" s="69"/>
      <c r="I38" s="69"/>
    </row>
    <row r="39" customFormat="false" ht="13.8" hidden="false" customHeight="false" outlineLevel="0" collapsed="false">
      <c r="C39" s="69"/>
      <c r="D39" s="69"/>
      <c r="E39" s="69"/>
      <c r="F39" s="69"/>
      <c r="G39" s="69"/>
      <c r="H39" s="69"/>
      <c r="I39" s="69"/>
    </row>
    <row r="40" customFormat="false" ht="13.8" hidden="false" customHeight="false" outlineLevel="0" collapsed="false">
      <c r="C40" s="69"/>
      <c r="D40" s="69"/>
      <c r="E40" s="69"/>
      <c r="F40" s="69"/>
      <c r="G40" s="69"/>
      <c r="H40" s="69"/>
      <c r="I40" s="69"/>
    </row>
    <row r="41" customFormat="false" ht="13.8" hidden="false" customHeight="false" outlineLevel="0" collapsed="false">
      <c r="C41" s="69"/>
      <c r="D41" s="69"/>
      <c r="E41" s="69"/>
      <c r="F41" s="69"/>
      <c r="G41" s="69"/>
      <c r="H41" s="69"/>
      <c r="I41" s="69"/>
    </row>
    <row r="42" customFormat="false" ht="13.8" hidden="false" customHeight="false" outlineLevel="0" collapsed="false">
      <c r="C42" s="69"/>
      <c r="D42" s="69"/>
      <c r="E42" s="69"/>
      <c r="F42" s="69"/>
      <c r="G42" s="69"/>
      <c r="H42" s="69"/>
      <c r="I42" s="69"/>
    </row>
    <row r="43" customFormat="false" ht="13.8" hidden="false" customHeight="false" outlineLevel="0" collapsed="false">
      <c r="C43" s="69"/>
      <c r="D43" s="69"/>
      <c r="E43" s="69"/>
      <c r="F43" s="69"/>
      <c r="G43" s="69"/>
      <c r="H43" s="69"/>
      <c r="I43" s="69"/>
    </row>
    <row r="44" customFormat="false" ht="13.8" hidden="false" customHeight="false" outlineLevel="0" collapsed="false">
      <c r="C44" s="69"/>
      <c r="D44" s="69"/>
      <c r="E44" s="69"/>
      <c r="F44" s="69"/>
      <c r="G44" s="69"/>
      <c r="H44" s="69"/>
      <c r="I44" s="69"/>
    </row>
    <row r="45" customFormat="false" ht="13.8" hidden="false" customHeight="false" outlineLevel="0" collapsed="false">
      <c r="C45" s="69"/>
      <c r="D45" s="69"/>
      <c r="E45" s="69"/>
      <c r="F45" s="69"/>
      <c r="G45" s="69"/>
      <c r="H45" s="69"/>
      <c r="I45" s="69"/>
    </row>
    <row r="46" customFormat="false" ht="13.8" hidden="false" customHeight="false" outlineLevel="0" collapsed="false">
      <c r="C46" s="69"/>
      <c r="D46" s="69"/>
      <c r="E46" s="69"/>
      <c r="F46" s="69"/>
      <c r="G46" s="69"/>
      <c r="H46" s="69"/>
      <c r="I46" s="69"/>
    </row>
    <row r="1048576" customFormat="false" ht="12.8" hidden="false" customHeight="false" outlineLevel="0" collapsed="false"/>
  </sheetData>
  <mergeCells count="1">
    <mergeCell ref="D25:E25"/>
  </mergeCells>
  <printOptions headings="false" gridLines="false" gridLinesSet="true" horizontalCentered="false" verticalCentered="false"/>
  <pageMargins left="0.629861111111111" right="0.196527777777778" top="0.7875" bottom="0.432638888888889" header="0.275694444444444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cp:lastPrinted>2021-05-23T16:14:23Z</cp:lastPrinted>
  <dcterms:modified xsi:type="dcterms:W3CDTF">2021-12-03T11:26:06Z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